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40" windowHeight="3480" activeTab="0"/>
  </bookViews>
  <sheets>
    <sheet name="28.12.22" sheetId="1" r:id="rId1"/>
  </sheets>
  <definedNames>
    <definedName name="Excel_BuiltIn_Print_Area" localSheetId="0">'28.12.22'!$C:$P</definedName>
    <definedName name="Excel_BuiltIn_Print_Area">#REF!</definedName>
    <definedName name="_xlnm.Print_Titles" localSheetId="0">'28.12.22'!$5:$6</definedName>
  </definedNames>
  <calcPr fullCalcOnLoad="1"/>
</workbook>
</file>

<file path=xl/sharedStrings.xml><?xml version="1.0" encoding="utf-8"?>
<sst xmlns="http://schemas.openxmlformats.org/spreadsheetml/2006/main" count="152" uniqueCount="20">
  <si>
    <t>Площадь участка, сотки</t>
  </si>
  <si>
    <t>Цена за сотку, руб.</t>
  </si>
  <si>
    <t>есть</t>
  </si>
  <si>
    <t>В+</t>
  </si>
  <si>
    <t>А</t>
  </si>
  <si>
    <t>В</t>
  </si>
  <si>
    <t>Итого БЕЗ скидок, руб.</t>
  </si>
  <si>
    <t>Сумма скидки, руб.</t>
  </si>
  <si>
    <t xml:space="preserve">Наличие документов на участок </t>
  </si>
  <si>
    <t>Выписка</t>
  </si>
  <si>
    <t>№ уч.</t>
  </si>
  <si>
    <t>Категория уч.</t>
  </si>
  <si>
    <t>Свидете-льство</t>
  </si>
  <si>
    <t>Стоимость земли, руб.</t>
  </si>
  <si>
    <t>Стоимость коммуникаций, руб.</t>
  </si>
  <si>
    <t>БЕЗ скидок</t>
  </si>
  <si>
    <t>Итого со скидкой по акциям**</t>
  </si>
  <si>
    <r>
      <t>Со скидками по акциям</t>
    </r>
    <r>
      <rPr>
        <b/>
        <sz val="9"/>
        <color indexed="10"/>
        <rFont val="Arial"/>
        <family val="2"/>
      </rPr>
      <t>**</t>
    </r>
  </si>
  <si>
    <r>
      <t>Со скидками по акциии</t>
    </r>
    <r>
      <rPr>
        <b/>
        <sz val="9"/>
        <color indexed="10"/>
        <rFont val="Arial"/>
        <family val="2"/>
      </rPr>
      <t>**</t>
    </r>
  </si>
  <si>
    <r>
      <t xml:space="preserve">Внимание!
</t>
    </r>
    <r>
      <rPr>
        <b/>
        <sz val="12"/>
        <color indexed="10"/>
        <rFont val="Tahoma"/>
        <family val="2"/>
      </rPr>
      <t>Получите дополнительные скидки и бонусы!</t>
    </r>
    <r>
      <rPr>
        <sz val="12"/>
        <color indexed="8"/>
        <rFont val="Tahoma"/>
        <family val="2"/>
      </rPr>
      <t xml:space="preserve">
</t>
    </r>
    <r>
      <rPr>
        <b/>
        <sz val="10"/>
        <color indexed="10"/>
        <rFont val="Tahoma"/>
        <family val="2"/>
      </rPr>
      <t>дополнительные подарки и бонусы</t>
    </r>
    <r>
      <rPr>
        <sz val="10"/>
        <color indexed="8"/>
        <rFont val="Tahoma"/>
        <family val="2"/>
      </rPr>
      <t xml:space="preserve"> - подробнее на сайте и у менджеров отдела продаж.
Фиолетовым цветом выделены участки со спецценой. Условия приобретения этих участков уточняйте по телефону 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</si>
</sst>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0"/>
      <color indexed="55"/>
      <name val="Tahoma"/>
      <family val="2"/>
    </font>
    <font>
      <b/>
      <sz val="12"/>
      <color indexed="10"/>
      <name val="Tahoma"/>
      <family val="2"/>
    </font>
    <font>
      <sz val="10"/>
      <color indexed="9"/>
      <name val="Tahoma"/>
      <family val="2"/>
    </font>
    <font>
      <sz val="8"/>
      <name val="Calibri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1" fontId="4" fillId="0" borderId="0" xfId="0" applyNumberFormat="1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80" fontId="9" fillId="34" borderId="15" xfId="0" applyNumberFormat="1" applyFont="1" applyFill="1" applyBorder="1" applyAlignment="1">
      <alignment horizontal="center"/>
    </xf>
    <xf numFmtId="1" fontId="9" fillId="34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180" fontId="11" fillId="36" borderId="18" xfId="0" applyNumberFormat="1" applyFont="1" applyFill="1" applyBorder="1" applyAlignment="1">
      <alignment horizontal="center" vertical="center" wrapText="1"/>
    </xf>
    <xf numFmtId="180" fontId="11" fillId="36" borderId="19" xfId="0" applyNumberFormat="1" applyFont="1" applyFill="1" applyBorder="1" applyAlignment="1">
      <alignment horizontal="center" vertical="center" wrapText="1"/>
    </xf>
    <xf numFmtId="180" fontId="9" fillId="34" borderId="12" xfId="0" applyNumberFormat="1" applyFont="1" applyFill="1" applyBorder="1" applyAlignment="1">
      <alignment horizontal="center" vertical="center"/>
    </xf>
    <xf numFmtId="180" fontId="9" fillId="34" borderId="20" xfId="0" applyNumberFormat="1" applyFont="1" applyFill="1" applyBorder="1" applyAlignment="1">
      <alignment horizontal="center" vertical="center"/>
    </xf>
    <xf numFmtId="180" fontId="9" fillId="34" borderId="15" xfId="0" applyNumberFormat="1" applyFont="1" applyFill="1" applyBorder="1" applyAlignment="1">
      <alignment horizontal="center" vertical="center"/>
    </xf>
    <xf numFmtId="180" fontId="9" fillId="34" borderId="21" xfId="0" applyNumberFormat="1" applyFont="1" applyFill="1" applyBorder="1" applyAlignment="1">
      <alignment horizontal="center"/>
    </xf>
    <xf numFmtId="180" fontId="9" fillId="34" borderId="22" xfId="0" applyNumberFormat="1" applyFont="1" applyFill="1" applyBorder="1" applyAlignment="1">
      <alignment horizontal="center"/>
    </xf>
    <xf numFmtId="180" fontId="9" fillId="34" borderId="23" xfId="0" applyNumberFormat="1" applyFont="1" applyFill="1" applyBorder="1" applyAlignment="1">
      <alignment horizontal="center" vertical="center"/>
    </xf>
    <xf numFmtId="0" fontId="2" fillId="37" borderId="23" xfId="0" applyFont="1" applyFill="1" applyBorder="1" applyAlignment="1">
      <alignment horizontal="center"/>
    </xf>
    <xf numFmtId="180" fontId="2" fillId="37" borderId="24" xfId="0" applyNumberFormat="1" applyFont="1" applyFill="1" applyBorder="1" applyAlignment="1">
      <alignment horizontal="center" vertical="center"/>
    </xf>
    <xf numFmtId="180" fontId="2" fillId="37" borderId="23" xfId="0" applyNumberFormat="1" applyFont="1" applyFill="1" applyBorder="1" applyAlignment="1">
      <alignment horizontal="center" vertical="center"/>
    </xf>
    <xf numFmtId="180" fontId="2" fillId="37" borderId="23" xfId="0" applyNumberFormat="1" applyFont="1" applyFill="1" applyBorder="1" applyAlignment="1">
      <alignment horizontal="center"/>
    </xf>
    <xf numFmtId="180" fontId="2" fillId="37" borderId="15" xfId="0" applyNumberFormat="1" applyFont="1" applyFill="1" applyBorder="1" applyAlignment="1">
      <alignment horizontal="center"/>
    </xf>
    <xf numFmtId="180" fontId="9" fillId="34" borderId="25" xfId="0" applyNumberFormat="1" applyFont="1" applyFill="1" applyBorder="1" applyAlignment="1">
      <alignment horizontal="center"/>
    </xf>
    <xf numFmtId="1" fontId="2" fillId="37" borderId="16" xfId="0" applyNumberFormat="1" applyFont="1" applyFill="1" applyBorder="1" applyAlignment="1">
      <alignment horizontal="center"/>
    </xf>
    <xf numFmtId="180" fontId="2" fillId="37" borderId="13" xfId="0" applyNumberFormat="1" applyFont="1" applyFill="1" applyBorder="1" applyAlignment="1">
      <alignment horizontal="center" vertical="center"/>
    </xf>
    <xf numFmtId="180" fontId="2" fillId="37" borderId="20" xfId="0" applyNumberFormat="1" applyFont="1" applyFill="1" applyBorder="1" applyAlignment="1">
      <alignment horizontal="center" vertical="center"/>
    </xf>
    <xf numFmtId="180" fontId="2" fillId="37" borderId="15" xfId="0" applyNumberFormat="1" applyFont="1" applyFill="1" applyBorder="1" applyAlignment="1">
      <alignment horizontal="center" vertical="center"/>
    </xf>
    <xf numFmtId="180" fontId="2" fillId="37" borderId="21" xfId="0" applyNumberFormat="1" applyFont="1" applyFill="1" applyBorder="1" applyAlignment="1">
      <alignment horizontal="center"/>
    </xf>
    <xf numFmtId="180" fontId="2" fillId="37" borderId="26" xfId="0" applyNumberFormat="1" applyFont="1" applyFill="1" applyBorder="1" applyAlignment="1">
      <alignment horizontal="center" vertical="center"/>
    </xf>
    <xf numFmtId="180" fontId="2" fillId="37" borderId="27" xfId="0" applyNumberFormat="1" applyFont="1" applyFill="1" applyBorder="1" applyAlignment="1">
      <alignment horizontal="center" vertical="center"/>
    </xf>
    <xf numFmtId="180" fontId="2" fillId="37" borderId="28" xfId="0" applyNumberFormat="1" applyFont="1" applyFill="1" applyBorder="1" applyAlignment="1">
      <alignment horizontal="center"/>
    </xf>
    <xf numFmtId="1" fontId="2" fillId="38" borderId="16" xfId="0" applyNumberFormat="1" applyFont="1" applyFill="1" applyBorder="1" applyAlignment="1">
      <alignment horizontal="center"/>
    </xf>
    <xf numFmtId="0" fontId="2" fillId="38" borderId="23" xfId="0" applyFont="1" applyFill="1" applyBorder="1" applyAlignment="1">
      <alignment horizontal="center"/>
    </xf>
    <xf numFmtId="180" fontId="2" fillId="38" borderId="24" xfId="0" applyNumberFormat="1" applyFont="1" applyFill="1" applyBorder="1" applyAlignment="1">
      <alignment horizontal="center" vertical="center"/>
    </xf>
    <xf numFmtId="180" fontId="2" fillId="38" borderId="23" xfId="0" applyNumberFormat="1" applyFont="1" applyFill="1" applyBorder="1" applyAlignment="1">
      <alignment horizontal="center" vertical="center"/>
    </xf>
    <xf numFmtId="180" fontId="2" fillId="38" borderId="20" xfId="0" applyNumberFormat="1" applyFont="1" applyFill="1" applyBorder="1" applyAlignment="1">
      <alignment horizontal="center" vertical="center"/>
    </xf>
    <xf numFmtId="180" fontId="2" fillId="38" borderId="15" xfId="0" applyNumberFormat="1" applyFont="1" applyFill="1" applyBorder="1" applyAlignment="1">
      <alignment horizontal="center" vertical="center"/>
    </xf>
    <xf numFmtId="180" fontId="2" fillId="38" borderId="23" xfId="0" applyNumberFormat="1" applyFont="1" applyFill="1" applyBorder="1" applyAlignment="1">
      <alignment horizontal="center"/>
    </xf>
    <xf numFmtId="180" fontId="2" fillId="38" borderId="15" xfId="0" applyNumberFormat="1" applyFont="1" applyFill="1" applyBorder="1" applyAlignment="1">
      <alignment horizontal="center"/>
    </xf>
    <xf numFmtId="180" fontId="2" fillId="38" borderId="21" xfId="0" applyNumberFormat="1" applyFont="1" applyFill="1" applyBorder="1" applyAlignment="1">
      <alignment horizontal="center"/>
    </xf>
    <xf numFmtId="1" fontId="2" fillId="39" borderId="16" xfId="0" applyNumberFormat="1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0" fontId="2" fillId="39" borderId="23" xfId="0" applyFont="1" applyFill="1" applyBorder="1" applyAlignment="1">
      <alignment horizontal="center"/>
    </xf>
    <xf numFmtId="180" fontId="2" fillId="39" borderId="24" xfId="0" applyNumberFormat="1" applyFont="1" applyFill="1" applyBorder="1" applyAlignment="1">
      <alignment horizontal="center" vertical="center"/>
    </xf>
    <xf numFmtId="180" fontId="2" fillId="39" borderId="13" xfId="0" applyNumberFormat="1" applyFont="1" applyFill="1" applyBorder="1" applyAlignment="1">
      <alignment horizontal="center" vertical="center"/>
    </xf>
    <xf numFmtId="180" fontId="2" fillId="39" borderId="20" xfId="0" applyNumberFormat="1" applyFont="1" applyFill="1" applyBorder="1" applyAlignment="1">
      <alignment horizontal="center" vertical="center"/>
    </xf>
    <xf numFmtId="180" fontId="2" fillId="39" borderId="15" xfId="0" applyNumberFormat="1" applyFont="1" applyFill="1" applyBorder="1" applyAlignment="1">
      <alignment horizontal="center" vertical="center"/>
    </xf>
    <xf numFmtId="180" fontId="2" fillId="39" borderId="15" xfId="0" applyNumberFormat="1" applyFont="1" applyFill="1" applyBorder="1" applyAlignment="1">
      <alignment horizontal="center"/>
    </xf>
    <xf numFmtId="180" fontId="2" fillId="39" borderId="21" xfId="0" applyNumberFormat="1" applyFont="1" applyFill="1" applyBorder="1" applyAlignment="1">
      <alignment horizontal="center"/>
    </xf>
    <xf numFmtId="0" fontId="2" fillId="40" borderId="17" xfId="0" applyFont="1" applyFill="1" applyBorder="1" applyAlignment="1">
      <alignment horizontal="center"/>
    </xf>
    <xf numFmtId="180" fontId="2" fillId="39" borderId="23" xfId="0" applyNumberFormat="1" applyFont="1" applyFill="1" applyBorder="1" applyAlignment="1">
      <alignment horizontal="center" vertical="center"/>
    </xf>
    <xf numFmtId="180" fontId="2" fillId="39" borderId="2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3" fillId="39" borderId="20" xfId="0" applyFont="1" applyFill="1" applyBorder="1" applyAlignment="1">
      <alignment horizontal="center" vertical="center" wrapText="1"/>
    </xf>
    <xf numFmtId="0" fontId="3" fillId="39" borderId="15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27" xfId="0" applyFont="1" applyFill="1" applyBorder="1" applyAlignment="1">
      <alignment horizontal="center" vertical="center" wrapText="1"/>
    </xf>
    <xf numFmtId="0" fontId="3" fillId="37" borderId="28" xfId="0" applyFont="1" applyFill="1" applyBorder="1" applyAlignment="1">
      <alignment horizontal="center" vertical="center" wrapText="1"/>
    </xf>
    <xf numFmtId="0" fontId="3" fillId="37" borderId="23" xfId="0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3" fillId="39" borderId="23" xfId="0" applyFont="1" applyFill="1" applyBorder="1" applyAlignment="1">
      <alignment horizontal="center" vertical="center" wrapText="1"/>
    </xf>
    <xf numFmtId="0" fontId="3" fillId="39" borderId="25" xfId="0" applyFont="1" applyFill="1" applyBorder="1" applyAlignment="1">
      <alignment horizontal="center" vertical="center" wrapText="1"/>
    </xf>
    <xf numFmtId="0" fontId="3" fillId="38" borderId="23" xfId="0" applyFont="1" applyFill="1" applyBorder="1" applyAlignment="1">
      <alignment horizontal="center" vertical="center" wrapText="1"/>
    </xf>
    <xf numFmtId="0" fontId="3" fillId="38" borderId="25" xfId="0" applyFont="1" applyFill="1" applyBorder="1" applyAlignment="1">
      <alignment horizontal="center" vertical="center" wrapText="1"/>
    </xf>
    <xf numFmtId="180" fontId="11" fillId="36" borderId="29" xfId="0" applyNumberFormat="1" applyFont="1" applyFill="1" applyBorder="1" applyAlignment="1">
      <alignment horizontal="center" vertical="center" wrapText="1"/>
    </xf>
    <xf numFmtId="180" fontId="11" fillId="36" borderId="30" xfId="0" applyNumberFormat="1" applyFont="1" applyFill="1" applyBorder="1" applyAlignment="1">
      <alignment horizontal="center" vertical="center" wrapText="1"/>
    </xf>
    <xf numFmtId="0" fontId="11" fillId="36" borderId="31" xfId="0" applyFont="1" applyFill="1" applyBorder="1" applyAlignment="1">
      <alignment horizontal="center" vertical="center" wrapText="1"/>
    </xf>
    <xf numFmtId="0" fontId="11" fillId="36" borderId="32" xfId="0" applyFont="1" applyFill="1" applyBorder="1" applyAlignment="1">
      <alignment horizontal="center" vertical="center" wrapText="1"/>
    </xf>
    <xf numFmtId="180" fontId="11" fillId="36" borderId="31" xfId="0" applyNumberFormat="1" applyFont="1" applyFill="1" applyBorder="1" applyAlignment="1">
      <alignment horizontal="center" vertical="center" wrapText="1"/>
    </xf>
    <xf numFmtId="180" fontId="11" fillId="36" borderId="32" xfId="0" applyNumberFormat="1" applyFont="1" applyFill="1" applyBorder="1" applyAlignment="1">
      <alignment horizontal="center" vertical="center" wrapText="1"/>
    </xf>
    <xf numFmtId="180" fontId="11" fillId="36" borderId="33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1" fontId="11" fillId="36" borderId="34" xfId="0" applyNumberFormat="1" applyFont="1" applyFill="1" applyBorder="1" applyAlignment="1">
      <alignment horizontal="center" vertical="center" wrapText="1"/>
    </xf>
    <xf numFmtId="1" fontId="11" fillId="36" borderId="35" xfId="0" applyNumberFormat="1" applyFont="1" applyFill="1" applyBorder="1" applyAlignment="1">
      <alignment horizontal="center" vertical="center" wrapText="1"/>
    </xf>
    <xf numFmtId="180" fontId="11" fillId="36" borderId="36" xfId="0" applyNumberFormat="1" applyFont="1" applyFill="1" applyBorder="1" applyAlignment="1">
      <alignment horizontal="center" vertical="center" wrapText="1"/>
    </xf>
    <xf numFmtId="180" fontId="11" fillId="36" borderId="37" xfId="0" applyNumberFormat="1" applyFont="1" applyFill="1" applyBorder="1" applyAlignment="1">
      <alignment horizontal="center" vertical="center" wrapText="1"/>
    </xf>
    <xf numFmtId="180" fontId="11" fillId="36" borderId="38" xfId="0" applyNumberFormat="1" applyFont="1" applyFill="1" applyBorder="1" applyAlignment="1">
      <alignment horizontal="center" vertical="center" wrapText="1"/>
    </xf>
    <xf numFmtId="180" fontId="11" fillId="36" borderId="39" xfId="0" applyNumberFormat="1" applyFont="1" applyFill="1" applyBorder="1" applyAlignment="1">
      <alignment horizontal="center" vertical="center" wrapText="1"/>
    </xf>
    <xf numFmtId="180" fontId="12" fillId="36" borderId="36" xfId="0" applyNumberFormat="1" applyFont="1" applyFill="1" applyBorder="1" applyAlignment="1">
      <alignment horizontal="center" vertical="center" wrapText="1"/>
    </xf>
    <xf numFmtId="180" fontId="12" fillId="36" borderId="40" xfId="0" applyNumberFormat="1" applyFont="1" applyFill="1" applyBorder="1" applyAlignment="1">
      <alignment horizontal="center" vertical="center" wrapText="1"/>
    </xf>
    <xf numFmtId="180" fontId="12" fillId="36" borderId="41" xfId="0" applyNumberFormat="1" applyFont="1" applyFill="1" applyBorder="1" applyAlignment="1">
      <alignment horizontal="center" vertical="center" wrapText="1"/>
    </xf>
    <xf numFmtId="180" fontId="12" fillId="36" borderId="4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_скидки на участки от 24.03.14(1)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19</xdr:col>
      <xdr:colOff>38100</xdr:colOff>
      <xdr:row>3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88106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tabSelected="1" zoomScalePageLayoutView="0" workbookViewId="0" topLeftCell="C1">
      <pane ySplit="6" topLeftCell="A43" activePane="bottomLeft" state="frozen"/>
      <selection pane="topLeft" activeCell="C1" sqref="C1"/>
      <selection pane="bottomLeft" activeCell="V6" sqref="V6"/>
    </sheetView>
  </sheetViews>
  <sheetFormatPr defaultColWidth="9.140625" defaultRowHeight="15"/>
  <cols>
    <col min="1" max="2" width="0" style="1" hidden="1" customWidth="1"/>
    <col min="3" max="3" width="6.28125" style="2" customWidth="1"/>
    <col min="4" max="4" width="6.7109375" style="3" customWidth="1"/>
    <col min="5" max="5" width="9.140625" style="4" customWidth="1"/>
    <col min="6" max="6" width="9.7109375" style="4" customWidth="1"/>
    <col min="7" max="7" width="9.00390625" style="5" customWidth="1"/>
    <col min="8" max="8" width="10.140625" style="4" customWidth="1"/>
    <col min="9" max="9" width="9.28125" style="4" customWidth="1"/>
    <col min="10" max="10" width="12.28125" style="4" customWidth="1"/>
    <col min="11" max="11" width="10.140625" style="4" customWidth="1"/>
    <col min="12" max="12" width="12.28125" style="4" customWidth="1"/>
    <col min="13" max="14" width="11.8515625" style="4" customWidth="1"/>
    <col min="15" max="15" width="12.8515625" style="4" customWidth="1"/>
    <col min="16" max="16" width="0" style="4" hidden="1" customWidth="1"/>
    <col min="17" max="19" width="0" style="1" hidden="1" customWidth="1"/>
    <col min="20" max="16384" width="9.140625" style="1" customWidth="1"/>
  </cols>
  <sheetData>
    <row r="1" spans="3:4" ht="24" customHeight="1">
      <c r="C1" s="6"/>
      <c r="D1" s="6"/>
    </row>
    <row r="2" spans="3:16" ht="51.75" customHeight="1">
      <c r="C2" s="6"/>
      <c r="D2" s="6"/>
      <c r="E2" s="7"/>
      <c r="F2" s="7"/>
      <c r="G2" s="8"/>
      <c r="H2" s="9"/>
      <c r="I2" s="9"/>
      <c r="J2" s="9"/>
      <c r="K2" s="9"/>
      <c r="L2" s="9"/>
      <c r="M2" s="9"/>
      <c r="N2" s="9"/>
      <c r="O2" s="9"/>
      <c r="P2" s="9"/>
    </row>
    <row r="3" spans="1:16" ht="18.75" customHeight="1" hidden="1" thickBo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ht="88.5" customHeight="1" thickBot="1">
      <c r="A4" s="10"/>
      <c r="B4" s="10"/>
      <c r="C4" s="86" t="s">
        <v>19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5"/>
    </row>
    <row r="5" spans="3:24" ht="27.75" customHeight="1" thickBot="1">
      <c r="C5" s="88" t="s">
        <v>10</v>
      </c>
      <c r="D5" s="80" t="s">
        <v>11</v>
      </c>
      <c r="E5" s="78" t="s">
        <v>8</v>
      </c>
      <c r="F5" s="79"/>
      <c r="G5" s="80" t="s">
        <v>0</v>
      </c>
      <c r="H5" s="82" t="s">
        <v>1</v>
      </c>
      <c r="I5" s="78" t="s">
        <v>13</v>
      </c>
      <c r="J5" s="84"/>
      <c r="K5" s="90" t="s">
        <v>14</v>
      </c>
      <c r="L5" s="91"/>
      <c r="M5" s="92" t="s">
        <v>6</v>
      </c>
      <c r="N5" s="94" t="s">
        <v>7</v>
      </c>
      <c r="O5" s="96" t="s">
        <v>16</v>
      </c>
      <c r="P5" s="11"/>
      <c r="X5" s="65"/>
    </row>
    <row r="6" spans="3:23" ht="49.5" customHeight="1" thickBot="1">
      <c r="C6" s="89"/>
      <c r="D6" s="81"/>
      <c r="E6" s="21" t="s">
        <v>9</v>
      </c>
      <c r="F6" s="21" t="s">
        <v>12</v>
      </c>
      <c r="G6" s="81"/>
      <c r="H6" s="83"/>
      <c r="I6" s="21" t="s">
        <v>15</v>
      </c>
      <c r="J6" s="22" t="s">
        <v>17</v>
      </c>
      <c r="K6" s="21" t="s">
        <v>15</v>
      </c>
      <c r="L6" s="22" t="s">
        <v>18</v>
      </c>
      <c r="M6" s="93"/>
      <c r="N6" s="95"/>
      <c r="O6" s="97"/>
      <c r="P6" s="12"/>
      <c r="W6" s="64"/>
    </row>
    <row r="7" spans="3:16" ht="13.5" customHeight="1">
      <c r="C7" s="52">
        <v>29</v>
      </c>
      <c r="D7" s="53" t="s">
        <v>4</v>
      </c>
      <c r="E7" s="66" t="s">
        <v>2</v>
      </c>
      <c r="F7" s="67" t="s">
        <v>2</v>
      </c>
      <c r="G7" s="54">
        <v>12.62</v>
      </c>
      <c r="H7" s="55">
        <v>5300</v>
      </c>
      <c r="I7" s="56">
        <f aca="true" t="shared" si="0" ref="I7:I22">G7*H7</f>
        <v>66886</v>
      </c>
      <c r="J7" s="57"/>
      <c r="K7" s="57">
        <f aca="true" t="shared" si="1" ref="K7:K22">23700*G7</f>
        <v>299094</v>
      </c>
      <c r="L7" s="58"/>
      <c r="M7" s="59">
        <f aca="true" t="shared" si="2" ref="M7:M22">I7+K7</f>
        <v>365980</v>
      </c>
      <c r="N7" s="59"/>
      <c r="O7" s="60"/>
      <c r="P7" s="13"/>
    </row>
    <row r="8" spans="3:16" ht="13.5" customHeight="1">
      <c r="C8" s="18">
        <v>103</v>
      </c>
      <c r="D8" s="14" t="s">
        <v>5</v>
      </c>
      <c r="E8" s="68" t="s">
        <v>2</v>
      </c>
      <c r="F8" s="69" t="s">
        <v>2</v>
      </c>
      <c r="G8" s="29">
        <v>9.1</v>
      </c>
      <c r="H8" s="30">
        <v>3300</v>
      </c>
      <c r="I8" s="36">
        <f t="shared" si="0"/>
        <v>30030</v>
      </c>
      <c r="J8" s="24">
        <f>G8*2300</f>
        <v>20930</v>
      </c>
      <c r="K8" s="37">
        <f>23700*G8</f>
        <v>215670</v>
      </c>
      <c r="L8" s="25">
        <f>G8*17500</f>
        <v>159250</v>
      </c>
      <c r="M8" s="33">
        <f>I8+K8</f>
        <v>245700</v>
      </c>
      <c r="N8" s="17">
        <f>M8-(J8+L8)</f>
        <v>65520</v>
      </c>
      <c r="O8" s="26">
        <f>J8+L8</f>
        <v>180180</v>
      </c>
      <c r="P8" s="13"/>
    </row>
    <row r="9" spans="3:16" ht="13.5" customHeight="1">
      <c r="C9" s="35">
        <v>104</v>
      </c>
      <c r="D9" s="14" t="s">
        <v>5</v>
      </c>
      <c r="E9" s="68" t="s">
        <v>2</v>
      </c>
      <c r="F9" s="69" t="s">
        <v>2</v>
      </c>
      <c r="G9" s="29">
        <v>9.1</v>
      </c>
      <c r="H9" s="30">
        <v>3300</v>
      </c>
      <c r="I9" s="36">
        <f t="shared" si="0"/>
        <v>30030</v>
      </c>
      <c r="J9" s="36"/>
      <c r="K9" s="37">
        <f t="shared" si="1"/>
        <v>215670</v>
      </c>
      <c r="L9" s="38"/>
      <c r="M9" s="33">
        <f t="shared" si="2"/>
        <v>245700</v>
      </c>
      <c r="N9" s="33"/>
      <c r="O9" s="39"/>
      <c r="P9" s="13"/>
    </row>
    <row r="10" spans="3:16" ht="13.5" customHeight="1">
      <c r="C10" s="35">
        <v>106</v>
      </c>
      <c r="D10" s="14" t="s">
        <v>5</v>
      </c>
      <c r="E10" s="68" t="s">
        <v>2</v>
      </c>
      <c r="F10" s="69" t="s">
        <v>2</v>
      </c>
      <c r="G10" s="29">
        <v>9.1</v>
      </c>
      <c r="H10" s="30">
        <v>3300</v>
      </c>
      <c r="I10" s="36">
        <f t="shared" si="0"/>
        <v>30030</v>
      </c>
      <c r="J10" s="36"/>
      <c r="K10" s="37">
        <f t="shared" si="1"/>
        <v>215670</v>
      </c>
      <c r="L10" s="38"/>
      <c r="M10" s="33">
        <f t="shared" si="2"/>
        <v>245700</v>
      </c>
      <c r="N10" s="33"/>
      <c r="O10" s="39"/>
      <c r="P10" s="13"/>
    </row>
    <row r="11" spans="3:16" ht="13.5" customHeight="1">
      <c r="C11" s="35">
        <v>109</v>
      </c>
      <c r="D11" s="14" t="s">
        <v>5</v>
      </c>
      <c r="E11" s="68" t="s">
        <v>2</v>
      </c>
      <c r="F11" s="69" t="s">
        <v>2</v>
      </c>
      <c r="G11" s="29">
        <v>9.06</v>
      </c>
      <c r="H11" s="30">
        <v>3300</v>
      </c>
      <c r="I11" s="36">
        <f t="shared" si="0"/>
        <v>29898</v>
      </c>
      <c r="J11" s="36"/>
      <c r="K11" s="37">
        <f t="shared" si="1"/>
        <v>214722</v>
      </c>
      <c r="L11" s="38"/>
      <c r="M11" s="33">
        <f t="shared" si="2"/>
        <v>244620</v>
      </c>
      <c r="N11" s="33"/>
      <c r="O11" s="39"/>
      <c r="P11" s="13"/>
    </row>
    <row r="12" spans="3:16" ht="13.5" customHeight="1">
      <c r="C12" s="35">
        <v>110</v>
      </c>
      <c r="D12" s="14" t="s">
        <v>5</v>
      </c>
      <c r="E12" s="68" t="s">
        <v>2</v>
      </c>
      <c r="F12" s="69" t="s">
        <v>2</v>
      </c>
      <c r="G12" s="29">
        <v>9.06</v>
      </c>
      <c r="H12" s="30">
        <v>3300</v>
      </c>
      <c r="I12" s="36">
        <f t="shared" si="0"/>
        <v>29898</v>
      </c>
      <c r="J12" s="36"/>
      <c r="K12" s="37">
        <f t="shared" si="1"/>
        <v>214722</v>
      </c>
      <c r="L12" s="38"/>
      <c r="M12" s="33">
        <f t="shared" si="2"/>
        <v>244620</v>
      </c>
      <c r="N12" s="33"/>
      <c r="O12" s="39"/>
      <c r="P12" s="13"/>
    </row>
    <row r="13" spans="3:16" ht="13.5" customHeight="1">
      <c r="C13" s="35">
        <v>111</v>
      </c>
      <c r="D13" s="14" t="s">
        <v>5</v>
      </c>
      <c r="E13" s="68" t="s">
        <v>2</v>
      </c>
      <c r="F13" s="69" t="s">
        <v>2</v>
      </c>
      <c r="G13" s="29">
        <v>9.11</v>
      </c>
      <c r="H13" s="30">
        <v>3300</v>
      </c>
      <c r="I13" s="36">
        <f t="shared" si="0"/>
        <v>30062.999999999996</v>
      </c>
      <c r="J13" s="36"/>
      <c r="K13" s="37">
        <f t="shared" si="1"/>
        <v>215907</v>
      </c>
      <c r="L13" s="38"/>
      <c r="M13" s="33">
        <f t="shared" si="2"/>
        <v>245970</v>
      </c>
      <c r="N13" s="33"/>
      <c r="O13" s="39"/>
      <c r="P13" s="13"/>
    </row>
    <row r="14" spans="3:16" ht="13.5" customHeight="1">
      <c r="C14" s="35">
        <v>112</v>
      </c>
      <c r="D14" s="14" t="s">
        <v>5</v>
      </c>
      <c r="E14" s="68" t="s">
        <v>2</v>
      </c>
      <c r="F14" s="69" t="s">
        <v>2</v>
      </c>
      <c r="G14" s="29">
        <v>9.1</v>
      </c>
      <c r="H14" s="30">
        <v>3300</v>
      </c>
      <c r="I14" s="36">
        <f t="shared" si="0"/>
        <v>30030</v>
      </c>
      <c r="J14" s="36"/>
      <c r="K14" s="37">
        <f t="shared" si="1"/>
        <v>215670</v>
      </c>
      <c r="L14" s="38"/>
      <c r="M14" s="33">
        <f t="shared" si="2"/>
        <v>245700</v>
      </c>
      <c r="N14" s="33"/>
      <c r="O14" s="39"/>
      <c r="P14" s="13"/>
    </row>
    <row r="15" spans="3:16" ht="13.5" customHeight="1">
      <c r="C15" s="35">
        <v>113</v>
      </c>
      <c r="D15" s="14" t="s">
        <v>5</v>
      </c>
      <c r="E15" s="68" t="s">
        <v>2</v>
      </c>
      <c r="F15" s="69" t="s">
        <v>2</v>
      </c>
      <c r="G15" s="29">
        <v>9.1</v>
      </c>
      <c r="H15" s="30">
        <v>3300</v>
      </c>
      <c r="I15" s="36">
        <f t="shared" si="0"/>
        <v>30030</v>
      </c>
      <c r="J15" s="36"/>
      <c r="K15" s="37">
        <f t="shared" si="1"/>
        <v>215670</v>
      </c>
      <c r="L15" s="38"/>
      <c r="M15" s="33">
        <f t="shared" si="2"/>
        <v>245700</v>
      </c>
      <c r="N15" s="33"/>
      <c r="O15" s="39"/>
      <c r="P15" s="13"/>
    </row>
    <row r="16" spans="3:16" ht="13.5" customHeight="1">
      <c r="C16" s="35">
        <v>114</v>
      </c>
      <c r="D16" s="14" t="s">
        <v>5</v>
      </c>
      <c r="E16" s="68" t="s">
        <v>2</v>
      </c>
      <c r="F16" s="69" t="s">
        <v>2</v>
      </c>
      <c r="G16" s="29">
        <v>9.1</v>
      </c>
      <c r="H16" s="30">
        <v>3300</v>
      </c>
      <c r="I16" s="36">
        <f t="shared" si="0"/>
        <v>30030</v>
      </c>
      <c r="J16" s="36"/>
      <c r="K16" s="37">
        <f t="shared" si="1"/>
        <v>215670</v>
      </c>
      <c r="L16" s="38"/>
      <c r="M16" s="33">
        <f t="shared" si="2"/>
        <v>245700</v>
      </c>
      <c r="N16" s="33"/>
      <c r="O16" s="39"/>
      <c r="P16" s="13"/>
    </row>
    <row r="17" spans="3:16" ht="13.5" customHeight="1">
      <c r="C17" s="35">
        <v>115</v>
      </c>
      <c r="D17" s="14" t="s">
        <v>5</v>
      </c>
      <c r="E17" s="68" t="s">
        <v>2</v>
      </c>
      <c r="F17" s="69" t="s">
        <v>2</v>
      </c>
      <c r="G17" s="29">
        <v>9.1</v>
      </c>
      <c r="H17" s="30">
        <v>3300</v>
      </c>
      <c r="I17" s="36">
        <f t="shared" si="0"/>
        <v>30030</v>
      </c>
      <c r="J17" s="36"/>
      <c r="K17" s="37">
        <f t="shared" si="1"/>
        <v>215670</v>
      </c>
      <c r="L17" s="38"/>
      <c r="M17" s="33">
        <f t="shared" si="2"/>
        <v>245700</v>
      </c>
      <c r="N17" s="33"/>
      <c r="O17" s="39"/>
      <c r="P17" s="13"/>
    </row>
    <row r="18" spans="3:16" ht="13.5" customHeight="1">
      <c r="C18" s="35">
        <v>116</v>
      </c>
      <c r="D18" s="14" t="s">
        <v>5</v>
      </c>
      <c r="E18" s="68" t="s">
        <v>2</v>
      </c>
      <c r="F18" s="69" t="s">
        <v>2</v>
      </c>
      <c r="G18" s="29">
        <v>9.1</v>
      </c>
      <c r="H18" s="30">
        <v>3300</v>
      </c>
      <c r="I18" s="36">
        <f t="shared" si="0"/>
        <v>30030</v>
      </c>
      <c r="J18" s="36"/>
      <c r="K18" s="37">
        <f t="shared" si="1"/>
        <v>215670</v>
      </c>
      <c r="L18" s="38"/>
      <c r="M18" s="33">
        <f t="shared" si="2"/>
        <v>245700</v>
      </c>
      <c r="N18" s="33"/>
      <c r="O18" s="39"/>
      <c r="P18" s="13"/>
    </row>
    <row r="19" spans="3:16" ht="13.5" customHeight="1">
      <c r="C19" s="35">
        <v>117</v>
      </c>
      <c r="D19" s="14" t="s">
        <v>5</v>
      </c>
      <c r="E19" s="68" t="s">
        <v>2</v>
      </c>
      <c r="F19" s="69" t="s">
        <v>2</v>
      </c>
      <c r="G19" s="29">
        <v>9.1</v>
      </c>
      <c r="H19" s="30">
        <v>3300</v>
      </c>
      <c r="I19" s="36">
        <f t="shared" si="0"/>
        <v>30030</v>
      </c>
      <c r="J19" s="36"/>
      <c r="K19" s="37">
        <f t="shared" si="1"/>
        <v>215670</v>
      </c>
      <c r="L19" s="38"/>
      <c r="M19" s="33">
        <f t="shared" si="2"/>
        <v>245700</v>
      </c>
      <c r="N19" s="33"/>
      <c r="O19" s="39"/>
      <c r="P19" s="13"/>
    </row>
    <row r="20" spans="3:16" ht="12.75">
      <c r="C20" s="35">
        <v>118</v>
      </c>
      <c r="D20" s="14" t="s">
        <v>5</v>
      </c>
      <c r="E20" s="70" t="s">
        <v>2</v>
      </c>
      <c r="F20" s="71" t="s">
        <v>2</v>
      </c>
      <c r="G20" s="29">
        <v>9.1</v>
      </c>
      <c r="H20" s="30">
        <v>3300</v>
      </c>
      <c r="I20" s="40">
        <f t="shared" si="0"/>
        <v>30030</v>
      </c>
      <c r="J20" s="36"/>
      <c r="K20" s="41">
        <f t="shared" si="1"/>
        <v>215670</v>
      </c>
      <c r="L20" s="38"/>
      <c r="M20" s="42">
        <f t="shared" si="2"/>
        <v>245700</v>
      </c>
      <c r="N20" s="33"/>
      <c r="O20" s="39"/>
      <c r="P20" s="15"/>
    </row>
    <row r="21" spans="3:16" ht="13.5" thickBot="1">
      <c r="C21" s="35">
        <v>119</v>
      </c>
      <c r="D21" s="19" t="s">
        <v>5</v>
      </c>
      <c r="E21" s="72" t="s">
        <v>2</v>
      </c>
      <c r="F21" s="73" t="s">
        <v>2</v>
      </c>
      <c r="G21" s="29">
        <v>9.1</v>
      </c>
      <c r="H21" s="30">
        <v>3300</v>
      </c>
      <c r="I21" s="31">
        <f t="shared" si="0"/>
        <v>30030</v>
      </c>
      <c r="J21" s="36"/>
      <c r="K21" s="31">
        <f t="shared" si="1"/>
        <v>215670</v>
      </c>
      <c r="L21" s="38"/>
      <c r="M21" s="32">
        <f t="shared" si="2"/>
        <v>245700</v>
      </c>
      <c r="N21" s="33"/>
      <c r="O21" s="39"/>
      <c r="P21" s="16"/>
    </row>
    <row r="22" spans="3:15" ht="12.75">
      <c r="C22" s="35">
        <v>120</v>
      </c>
      <c r="D22" s="19" t="s">
        <v>5</v>
      </c>
      <c r="E22" s="72" t="s">
        <v>2</v>
      </c>
      <c r="F22" s="73" t="s">
        <v>2</v>
      </c>
      <c r="G22" s="29">
        <v>9.1</v>
      </c>
      <c r="H22" s="30">
        <v>3300</v>
      </c>
      <c r="I22" s="31">
        <f t="shared" si="0"/>
        <v>30030</v>
      </c>
      <c r="J22" s="36"/>
      <c r="K22" s="31">
        <f t="shared" si="1"/>
        <v>215670</v>
      </c>
      <c r="L22" s="38"/>
      <c r="M22" s="32">
        <f t="shared" si="2"/>
        <v>245700</v>
      </c>
      <c r="N22" s="33"/>
      <c r="O22" s="39"/>
    </row>
    <row r="23" spans="3:15" ht="12.75">
      <c r="C23" s="35">
        <v>122</v>
      </c>
      <c r="D23" s="19" t="s">
        <v>5</v>
      </c>
      <c r="E23" s="72" t="s">
        <v>2</v>
      </c>
      <c r="F23" s="73" t="s">
        <v>2</v>
      </c>
      <c r="G23" s="29">
        <v>9.06</v>
      </c>
      <c r="H23" s="30">
        <v>3300</v>
      </c>
      <c r="I23" s="31">
        <f aca="true" t="shared" si="3" ref="I23:I45">G23*H23</f>
        <v>29898</v>
      </c>
      <c r="J23" s="36"/>
      <c r="K23" s="31">
        <f aca="true" t="shared" si="4" ref="K23:K45">23700*G23</f>
        <v>214722</v>
      </c>
      <c r="L23" s="38"/>
      <c r="M23" s="32">
        <f aca="true" t="shared" si="5" ref="M23:M45">I23+K23</f>
        <v>244620</v>
      </c>
      <c r="N23" s="33"/>
      <c r="O23" s="39"/>
    </row>
    <row r="24" spans="3:15" ht="12.75">
      <c r="C24" s="35">
        <v>123</v>
      </c>
      <c r="D24" s="19" t="s">
        <v>5</v>
      </c>
      <c r="E24" s="72" t="s">
        <v>2</v>
      </c>
      <c r="F24" s="73" t="s">
        <v>2</v>
      </c>
      <c r="G24" s="29">
        <v>9.1</v>
      </c>
      <c r="H24" s="30">
        <v>3300</v>
      </c>
      <c r="I24" s="31">
        <f t="shared" si="3"/>
        <v>30030</v>
      </c>
      <c r="J24" s="36"/>
      <c r="K24" s="31">
        <f t="shared" si="4"/>
        <v>215670</v>
      </c>
      <c r="L24" s="38"/>
      <c r="M24" s="32">
        <f t="shared" si="5"/>
        <v>245700</v>
      </c>
      <c r="N24" s="33"/>
      <c r="O24" s="39"/>
    </row>
    <row r="25" spans="3:15" ht="12.75">
      <c r="C25" s="35">
        <v>132</v>
      </c>
      <c r="D25" s="19" t="s">
        <v>5</v>
      </c>
      <c r="E25" s="72" t="s">
        <v>2</v>
      </c>
      <c r="F25" s="73" t="s">
        <v>2</v>
      </c>
      <c r="G25" s="29">
        <v>9.1</v>
      </c>
      <c r="H25" s="30">
        <v>3300</v>
      </c>
      <c r="I25" s="31">
        <f t="shared" si="3"/>
        <v>30030</v>
      </c>
      <c r="J25" s="36"/>
      <c r="K25" s="31">
        <f t="shared" si="4"/>
        <v>215670</v>
      </c>
      <c r="L25" s="38"/>
      <c r="M25" s="32">
        <f t="shared" si="5"/>
        <v>245700</v>
      </c>
      <c r="N25" s="33"/>
      <c r="O25" s="39"/>
    </row>
    <row r="26" spans="3:15" ht="12.75">
      <c r="C26" s="35">
        <v>133</v>
      </c>
      <c r="D26" s="19" t="s">
        <v>5</v>
      </c>
      <c r="E26" s="72" t="s">
        <v>2</v>
      </c>
      <c r="F26" s="73" t="s">
        <v>2</v>
      </c>
      <c r="G26" s="29">
        <v>9.1</v>
      </c>
      <c r="H26" s="30">
        <v>3300</v>
      </c>
      <c r="I26" s="31">
        <f t="shared" si="3"/>
        <v>30030</v>
      </c>
      <c r="J26" s="36"/>
      <c r="K26" s="31">
        <f t="shared" si="4"/>
        <v>215670</v>
      </c>
      <c r="L26" s="38"/>
      <c r="M26" s="32">
        <f t="shared" si="5"/>
        <v>245700</v>
      </c>
      <c r="N26" s="33"/>
      <c r="O26" s="39"/>
    </row>
    <row r="27" spans="3:15" ht="12.75">
      <c r="C27" s="35">
        <v>134</v>
      </c>
      <c r="D27" s="19" t="s">
        <v>5</v>
      </c>
      <c r="E27" s="72" t="s">
        <v>2</v>
      </c>
      <c r="F27" s="73" t="s">
        <v>2</v>
      </c>
      <c r="G27" s="29">
        <v>9.1</v>
      </c>
      <c r="H27" s="30">
        <v>3300</v>
      </c>
      <c r="I27" s="31">
        <f t="shared" si="3"/>
        <v>30030</v>
      </c>
      <c r="J27" s="36"/>
      <c r="K27" s="31">
        <f t="shared" si="4"/>
        <v>215670</v>
      </c>
      <c r="L27" s="38"/>
      <c r="M27" s="32">
        <f t="shared" si="5"/>
        <v>245700</v>
      </c>
      <c r="N27" s="33"/>
      <c r="O27" s="39"/>
    </row>
    <row r="28" spans="3:15" ht="12.75">
      <c r="C28" s="35">
        <v>135</v>
      </c>
      <c r="D28" s="19" t="s">
        <v>5</v>
      </c>
      <c r="E28" s="72" t="s">
        <v>2</v>
      </c>
      <c r="F28" s="73" t="s">
        <v>2</v>
      </c>
      <c r="G28" s="29">
        <v>9.1</v>
      </c>
      <c r="H28" s="30">
        <v>3300</v>
      </c>
      <c r="I28" s="31">
        <f t="shared" si="3"/>
        <v>30030</v>
      </c>
      <c r="J28" s="36"/>
      <c r="K28" s="31">
        <f t="shared" si="4"/>
        <v>215670</v>
      </c>
      <c r="L28" s="38"/>
      <c r="M28" s="32">
        <f t="shared" si="5"/>
        <v>245700</v>
      </c>
      <c r="N28" s="33"/>
      <c r="O28" s="39"/>
    </row>
    <row r="29" spans="3:15" ht="12.75">
      <c r="C29" s="35">
        <v>136</v>
      </c>
      <c r="D29" s="19" t="s">
        <v>5</v>
      </c>
      <c r="E29" s="72" t="s">
        <v>2</v>
      </c>
      <c r="F29" s="73" t="s">
        <v>2</v>
      </c>
      <c r="G29" s="29">
        <v>9.06</v>
      </c>
      <c r="H29" s="30">
        <v>3300</v>
      </c>
      <c r="I29" s="31">
        <f t="shared" si="3"/>
        <v>29898</v>
      </c>
      <c r="J29" s="36"/>
      <c r="K29" s="31">
        <f t="shared" si="4"/>
        <v>214722</v>
      </c>
      <c r="L29" s="38"/>
      <c r="M29" s="32">
        <f t="shared" si="5"/>
        <v>244620</v>
      </c>
      <c r="N29" s="33"/>
      <c r="O29" s="39"/>
    </row>
    <row r="30" spans="3:15" ht="12.75">
      <c r="C30" s="18">
        <v>162</v>
      </c>
      <c r="D30" s="20" t="s">
        <v>3</v>
      </c>
      <c r="E30" s="76" t="s">
        <v>2</v>
      </c>
      <c r="F30" s="77" t="s">
        <v>2</v>
      </c>
      <c r="G30" s="44">
        <v>9.06</v>
      </c>
      <c r="H30" s="45">
        <v>4300</v>
      </c>
      <c r="I30" s="46">
        <f t="shared" si="3"/>
        <v>38958</v>
      </c>
      <c r="J30" s="24">
        <f>G30*3300</f>
        <v>29898</v>
      </c>
      <c r="K30" s="46">
        <f t="shared" si="4"/>
        <v>214722</v>
      </c>
      <c r="L30" s="25">
        <f>G30*17500</f>
        <v>158550</v>
      </c>
      <c r="M30" s="46">
        <f t="shared" si="5"/>
        <v>253680</v>
      </c>
      <c r="N30" s="17">
        <f>M30-(J30+L30)</f>
        <v>65232</v>
      </c>
      <c r="O30" s="26">
        <f>J30+L30</f>
        <v>188448</v>
      </c>
    </row>
    <row r="31" spans="3:15" ht="12.75">
      <c r="C31" s="18">
        <v>163</v>
      </c>
      <c r="D31" s="20" t="s">
        <v>3</v>
      </c>
      <c r="E31" s="76" t="s">
        <v>2</v>
      </c>
      <c r="F31" s="77" t="s">
        <v>2</v>
      </c>
      <c r="G31" s="44">
        <v>9.05</v>
      </c>
      <c r="H31" s="45">
        <v>4300</v>
      </c>
      <c r="I31" s="46">
        <f t="shared" si="3"/>
        <v>38915</v>
      </c>
      <c r="J31" s="24">
        <f>G31*3300</f>
        <v>29865.000000000004</v>
      </c>
      <c r="K31" s="46">
        <f t="shared" si="4"/>
        <v>214485.00000000003</v>
      </c>
      <c r="L31" s="25">
        <f>G31*17500</f>
        <v>158375</v>
      </c>
      <c r="M31" s="46">
        <f t="shared" si="5"/>
        <v>253400.00000000003</v>
      </c>
      <c r="N31" s="17">
        <f>M31-(J31+L31)</f>
        <v>65160.00000000003</v>
      </c>
      <c r="O31" s="26">
        <f>J31+L31</f>
        <v>188240</v>
      </c>
    </row>
    <row r="32" spans="3:15" ht="12.75">
      <c r="C32" s="43">
        <v>164</v>
      </c>
      <c r="D32" s="20" t="s">
        <v>3</v>
      </c>
      <c r="E32" s="76" t="s">
        <v>2</v>
      </c>
      <c r="F32" s="77" t="s">
        <v>2</v>
      </c>
      <c r="G32" s="44">
        <v>14.53</v>
      </c>
      <c r="H32" s="45">
        <v>4300</v>
      </c>
      <c r="I32" s="46">
        <f t="shared" si="3"/>
        <v>62479</v>
      </c>
      <c r="J32" s="47"/>
      <c r="K32" s="46">
        <f t="shared" si="4"/>
        <v>344361</v>
      </c>
      <c r="L32" s="48"/>
      <c r="M32" s="49">
        <f t="shared" si="5"/>
        <v>406840</v>
      </c>
      <c r="N32" s="50"/>
      <c r="O32" s="51"/>
    </row>
    <row r="33" spans="3:15" ht="12.75">
      <c r="C33" s="43">
        <v>165</v>
      </c>
      <c r="D33" s="20" t="s">
        <v>3</v>
      </c>
      <c r="E33" s="76" t="s">
        <v>2</v>
      </c>
      <c r="F33" s="77" t="s">
        <v>2</v>
      </c>
      <c r="G33" s="44">
        <v>18.39</v>
      </c>
      <c r="H33" s="45">
        <v>4300</v>
      </c>
      <c r="I33" s="46">
        <f t="shared" si="3"/>
        <v>79077</v>
      </c>
      <c r="J33" s="47"/>
      <c r="K33" s="46">
        <f t="shared" si="4"/>
        <v>435843</v>
      </c>
      <c r="L33" s="48"/>
      <c r="M33" s="49">
        <f t="shared" si="5"/>
        <v>514920</v>
      </c>
      <c r="N33" s="50"/>
      <c r="O33" s="51"/>
    </row>
    <row r="34" spans="3:15" ht="12.75">
      <c r="C34" s="52">
        <v>166</v>
      </c>
      <c r="D34" s="61" t="s">
        <v>4</v>
      </c>
      <c r="E34" s="74" t="s">
        <v>2</v>
      </c>
      <c r="F34" s="75" t="s">
        <v>2</v>
      </c>
      <c r="G34" s="54">
        <v>9.02</v>
      </c>
      <c r="H34" s="55">
        <v>5300</v>
      </c>
      <c r="I34" s="62">
        <f t="shared" si="3"/>
        <v>47806</v>
      </c>
      <c r="J34" s="57"/>
      <c r="K34" s="62">
        <f t="shared" si="4"/>
        <v>213774</v>
      </c>
      <c r="L34" s="58"/>
      <c r="M34" s="63">
        <f t="shared" si="5"/>
        <v>261580</v>
      </c>
      <c r="N34" s="59"/>
      <c r="O34" s="60"/>
    </row>
    <row r="35" spans="3:15" ht="12.75">
      <c r="C35" s="52">
        <v>167</v>
      </c>
      <c r="D35" s="61" t="s">
        <v>4</v>
      </c>
      <c r="E35" s="74" t="s">
        <v>2</v>
      </c>
      <c r="F35" s="75" t="s">
        <v>2</v>
      </c>
      <c r="G35" s="54">
        <v>9.1</v>
      </c>
      <c r="H35" s="55">
        <v>5300</v>
      </c>
      <c r="I35" s="62">
        <f t="shared" si="3"/>
        <v>48230</v>
      </c>
      <c r="J35" s="57"/>
      <c r="K35" s="62">
        <f t="shared" si="4"/>
        <v>215670</v>
      </c>
      <c r="L35" s="58"/>
      <c r="M35" s="63">
        <f t="shared" si="5"/>
        <v>263900</v>
      </c>
      <c r="N35" s="59"/>
      <c r="O35" s="60"/>
    </row>
    <row r="36" spans="3:15" ht="12.75">
      <c r="C36" s="52">
        <v>168</v>
      </c>
      <c r="D36" s="61" t="s">
        <v>4</v>
      </c>
      <c r="E36" s="74" t="s">
        <v>2</v>
      </c>
      <c r="F36" s="75" t="s">
        <v>2</v>
      </c>
      <c r="G36" s="54">
        <v>9.1</v>
      </c>
      <c r="H36" s="55">
        <v>5300</v>
      </c>
      <c r="I36" s="62">
        <f t="shared" si="3"/>
        <v>48230</v>
      </c>
      <c r="J36" s="57"/>
      <c r="K36" s="62">
        <f t="shared" si="4"/>
        <v>215670</v>
      </c>
      <c r="L36" s="58"/>
      <c r="M36" s="63">
        <f t="shared" si="5"/>
        <v>263900</v>
      </c>
      <c r="N36" s="59"/>
      <c r="O36" s="60"/>
    </row>
    <row r="37" spans="3:15" ht="12.75">
      <c r="C37" s="52">
        <v>170</v>
      </c>
      <c r="D37" s="61" t="s">
        <v>4</v>
      </c>
      <c r="E37" s="74" t="s">
        <v>2</v>
      </c>
      <c r="F37" s="75" t="s">
        <v>2</v>
      </c>
      <c r="G37" s="54">
        <v>9.1</v>
      </c>
      <c r="H37" s="55">
        <v>5300</v>
      </c>
      <c r="I37" s="62">
        <f t="shared" si="3"/>
        <v>48230</v>
      </c>
      <c r="J37" s="57"/>
      <c r="K37" s="62">
        <f t="shared" si="4"/>
        <v>215670</v>
      </c>
      <c r="L37" s="58"/>
      <c r="M37" s="63">
        <f t="shared" si="5"/>
        <v>263900</v>
      </c>
      <c r="N37" s="59"/>
      <c r="O37" s="60"/>
    </row>
    <row r="38" spans="3:15" ht="12.75">
      <c r="C38" s="18">
        <v>171</v>
      </c>
      <c r="D38" s="61" t="s">
        <v>4</v>
      </c>
      <c r="E38" s="74" t="s">
        <v>2</v>
      </c>
      <c r="F38" s="75" t="s">
        <v>2</v>
      </c>
      <c r="G38" s="54">
        <v>9.02</v>
      </c>
      <c r="H38" s="55">
        <v>5300</v>
      </c>
      <c r="I38" s="62">
        <f t="shared" si="3"/>
        <v>47806</v>
      </c>
      <c r="J38" s="28">
        <f>G38*4300</f>
        <v>38786</v>
      </c>
      <c r="K38" s="62">
        <f t="shared" si="4"/>
        <v>213774</v>
      </c>
      <c r="L38" s="25">
        <f>G38*19500</f>
        <v>175890</v>
      </c>
      <c r="M38" s="63">
        <f t="shared" si="5"/>
        <v>261580</v>
      </c>
      <c r="N38" s="34">
        <f>M38-(J38+L38)</f>
        <v>46904</v>
      </c>
      <c r="O38" s="27">
        <f>J38+L38</f>
        <v>214676</v>
      </c>
    </row>
    <row r="39" spans="3:15" ht="12.75">
      <c r="C39" s="18">
        <v>172</v>
      </c>
      <c r="D39" s="20" t="s">
        <v>3</v>
      </c>
      <c r="E39" s="76" t="s">
        <v>2</v>
      </c>
      <c r="F39" s="77" t="s">
        <v>2</v>
      </c>
      <c r="G39" s="44">
        <v>18.97</v>
      </c>
      <c r="H39" s="45">
        <v>4300</v>
      </c>
      <c r="I39" s="46">
        <f t="shared" si="3"/>
        <v>81571</v>
      </c>
      <c r="J39" s="23">
        <f>G39*3300</f>
        <v>62600.99999999999</v>
      </c>
      <c r="K39" s="46">
        <f t="shared" si="4"/>
        <v>449589</v>
      </c>
      <c r="L39" s="23">
        <f>G39*17500</f>
        <v>331975</v>
      </c>
      <c r="M39" s="49">
        <f t="shared" si="5"/>
        <v>531160</v>
      </c>
      <c r="N39" s="23">
        <f>M39-(J39+L39)</f>
        <v>136584</v>
      </c>
      <c r="O39" s="23">
        <f>J39+L39</f>
        <v>394576</v>
      </c>
    </row>
    <row r="40" spans="3:15" ht="12.75">
      <c r="C40" s="43">
        <v>173</v>
      </c>
      <c r="D40" s="20" t="s">
        <v>3</v>
      </c>
      <c r="E40" s="76" t="s">
        <v>2</v>
      </c>
      <c r="F40" s="77" t="s">
        <v>2</v>
      </c>
      <c r="G40" s="44">
        <v>19.04</v>
      </c>
      <c r="H40" s="45">
        <v>4300</v>
      </c>
      <c r="I40" s="46">
        <f t="shared" si="3"/>
        <v>81872</v>
      </c>
      <c r="J40" s="47"/>
      <c r="K40" s="46">
        <f t="shared" si="4"/>
        <v>451248</v>
      </c>
      <c r="L40" s="48"/>
      <c r="M40" s="49">
        <f t="shared" si="5"/>
        <v>533120</v>
      </c>
      <c r="N40" s="50"/>
      <c r="O40" s="51"/>
    </row>
    <row r="41" spans="3:15" ht="12.75">
      <c r="C41" s="43">
        <v>174</v>
      </c>
      <c r="D41" s="20" t="s">
        <v>3</v>
      </c>
      <c r="E41" s="76" t="s">
        <v>2</v>
      </c>
      <c r="F41" s="77" t="s">
        <v>2</v>
      </c>
      <c r="G41" s="44">
        <v>19.04</v>
      </c>
      <c r="H41" s="45">
        <v>4300</v>
      </c>
      <c r="I41" s="46">
        <f t="shared" si="3"/>
        <v>81872</v>
      </c>
      <c r="J41" s="47"/>
      <c r="K41" s="46">
        <f t="shared" si="4"/>
        <v>451248</v>
      </c>
      <c r="L41" s="48"/>
      <c r="M41" s="49">
        <f t="shared" si="5"/>
        <v>533120</v>
      </c>
      <c r="N41" s="50"/>
      <c r="O41" s="51"/>
    </row>
    <row r="42" spans="3:15" ht="12.75">
      <c r="C42" s="43">
        <v>175</v>
      </c>
      <c r="D42" s="20" t="s">
        <v>3</v>
      </c>
      <c r="E42" s="76" t="s">
        <v>2</v>
      </c>
      <c r="F42" s="77" t="s">
        <v>2</v>
      </c>
      <c r="G42" s="44">
        <v>19.04</v>
      </c>
      <c r="H42" s="45">
        <v>4300</v>
      </c>
      <c r="I42" s="46">
        <f t="shared" si="3"/>
        <v>81872</v>
      </c>
      <c r="J42" s="47"/>
      <c r="K42" s="46">
        <f t="shared" si="4"/>
        <v>451248</v>
      </c>
      <c r="L42" s="48"/>
      <c r="M42" s="49">
        <f t="shared" si="5"/>
        <v>533120</v>
      </c>
      <c r="N42" s="50"/>
      <c r="O42" s="51"/>
    </row>
    <row r="43" spans="3:15" ht="12.75">
      <c r="C43" s="43">
        <v>176</v>
      </c>
      <c r="D43" s="20" t="s">
        <v>3</v>
      </c>
      <c r="E43" s="76" t="s">
        <v>2</v>
      </c>
      <c r="F43" s="77" t="s">
        <v>2</v>
      </c>
      <c r="G43" s="44">
        <v>19.04</v>
      </c>
      <c r="H43" s="45">
        <v>4300</v>
      </c>
      <c r="I43" s="46">
        <f t="shared" si="3"/>
        <v>81872</v>
      </c>
      <c r="J43" s="47"/>
      <c r="K43" s="46">
        <f t="shared" si="4"/>
        <v>451248</v>
      </c>
      <c r="L43" s="48"/>
      <c r="M43" s="49">
        <f t="shared" si="5"/>
        <v>533120</v>
      </c>
      <c r="N43" s="50"/>
      <c r="O43" s="51"/>
    </row>
    <row r="44" spans="3:15" ht="12.75">
      <c r="C44" s="43">
        <v>177</v>
      </c>
      <c r="D44" s="20" t="s">
        <v>3</v>
      </c>
      <c r="E44" s="76" t="s">
        <v>2</v>
      </c>
      <c r="F44" s="77" t="s">
        <v>2</v>
      </c>
      <c r="G44" s="44">
        <v>19.04</v>
      </c>
      <c r="H44" s="45">
        <v>4300</v>
      </c>
      <c r="I44" s="46">
        <f t="shared" si="3"/>
        <v>81872</v>
      </c>
      <c r="J44" s="47"/>
      <c r="K44" s="46">
        <f t="shared" si="4"/>
        <v>451248</v>
      </c>
      <c r="L44" s="48"/>
      <c r="M44" s="49">
        <f t="shared" si="5"/>
        <v>533120</v>
      </c>
      <c r="N44" s="50"/>
      <c r="O44" s="51"/>
    </row>
    <row r="45" spans="3:15" ht="12.75">
      <c r="C45" s="43">
        <v>178</v>
      </c>
      <c r="D45" s="20" t="s">
        <v>3</v>
      </c>
      <c r="E45" s="76" t="s">
        <v>2</v>
      </c>
      <c r="F45" s="77" t="s">
        <v>2</v>
      </c>
      <c r="G45" s="44">
        <v>19.04</v>
      </c>
      <c r="H45" s="45">
        <v>4300</v>
      </c>
      <c r="I45" s="46">
        <f t="shared" si="3"/>
        <v>81872</v>
      </c>
      <c r="J45" s="47"/>
      <c r="K45" s="46">
        <f t="shared" si="4"/>
        <v>451248</v>
      </c>
      <c r="L45" s="48"/>
      <c r="M45" s="49">
        <f t="shared" si="5"/>
        <v>533120</v>
      </c>
      <c r="N45" s="50"/>
      <c r="O45" s="51"/>
    </row>
    <row r="46" spans="3:15" ht="12.75">
      <c r="C46" s="43">
        <v>181</v>
      </c>
      <c r="D46" s="20" t="s">
        <v>3</v>
      </c>
      <c r="E46" s="76" t="s">
        <v>2</v>
      </c>
      <c r="F46" s="77" t="s">
        <v>2</v>
      </c>
      <c r="G46" s="44">
        <v>9.83</v>
      </c>
      <c r="H46" s="45">
        <v>4300</v>
      </c>
      <c r="I46" s="46">
        <f aca="true" t="shared" si="6" ref="I46:I51">G46*H46</f>
        <v>42269</v>
      </c>
      <c r="J46" s="47"/>
      <c r="K46" s="46">
        <f aca="true" t="shared" si="7" ref="K46:K51">23700*G46</f>
        <v>232971</v>
      </c>
      <c r="L46" s="48"/>
      <c r="M46" s="49">
        <f aca="true" t="shared" si="8" ref="M46:M51">I46+K46</f>
        <v>275240</v>
      </c>
      <c r="N46" s="50"/>
      <c r="O46" s="51"/>
    </row>
    <row r="47" spans="3:15" ht="12.75">
      <c r="C47" s="43">
        <v>182</v>
      </c>
      <c r="D47" s="20" t="s">
        <v>3</v>
      </c>
      <c r="E47" s="76" t="s">
        <v>2</v>
      </c>
      <c r="F47" s="77" t="s">
        <v>2</v>
      </c>
      <c r="G47" s="44">
        <v>9.88</v>
      </c>
      <c r="H47" s="45">
        <v>4300</v>
      </c>
      <c r="I47" s="46">
        <f t="shared" si="6"/>
        <v>42484</v>
      </c>
      <c r="J47" s="47"/>
      <c r="K47" s="46">
        <f t="shared" si="7"/>
        <v>234156.00000000003</v>
      </c>
      <c r="L47" s="48"/>
      <c r="M47" s="49">
        <f t="shared" si="8"/>
        <v>276640</v>
      </c>
      <c r="N47" s="50"/>
      <c r="O47" s="51"/>
    </row>
    <row r="48" spans="3:15" ht="12.75">
      <c r="C48" s="43">
        <v>183</v>
      </c>
      <c r="D48" s="20" t="s">
        <v>3</v>
      </c>
      <c r="E48" s="76" t="s">
        <v>2</v>
      </c>
      <c r="F48" s="77" t="s">
        <v>2</v>
      </c>
      <c r="G48" s="44">
        <v>9.89</v>
      </c>
      <c r="H48" s="45">
        <v>4300</v>
      </c>
      <c r="I48" s="46">
        <f t="shared" si="6"/>
        <v>42527</v>
      </c>
      <c r="J48" s="47"/>
      <c r="K48" s="46">
        <f t="shared" si="7"/>
        <v>234393</v>
      </c>
      <c r="L48" s="48"/>
      <c r="M48" s="49">
        <f t="shared" si="8"/>
        <v>276920</v>
      </c>
      <c r="N48" s="50"/>
      <c r="O48" s="51"/>
    </row>
    <row r="49" spans="3:15" ht="12.75">
      <c r="C49" s="43">
        <v>184</v>
      </c>
      <c r="D49" s="20" t="s">
        <v>3</v>
      </c>
      <c r="E49" s="76" t="s">
        <v>2</v>
      </c>
      <c r="F49" s="77" t="s">
        <v>2</v>
      </c>
      <c r="G49" s="44">
        <v>9.88</v>
      </c>
      <c r="H49" s="45">
        <v>4300</v>
      </c>
      <c r="I49" s="46">
        <f t="shared" si="6"/>
        <v>42484</v>
      </c>
      <c r="J49" s="47"/>
      <c r="K49" s="46">
        <f t="shared" si="7"/>
        <v>234156.00000000003</v>
      </c>
      <c r="L49" s="48"/>
      <c r="M49" s="49">
        <f t="shared" si="8"/>
        <v>276640</v>
      </c>
      <c r="N49" s="50"/>
      <c r="O49" s="51"/>
    </row>
    <row r="50" spans="3:15" ht="12.75">
      <c r="C50" s="43">
        <v>185</v>
      </c>
      <c r="D50" s="20" t="s">
        <v>3</v>
      </c>
      <c r="E50" s="76" t="s">
        <v>2</v>
      </c>
      <c r="F50" s="77" t="s">
        <v>2</v>
      </c>
      <c r="G50" s="44">
        <v>9.88</v>
      </c>
      <c r="H50" s="45">
        <v>4300</v>
      </c>
      <c r="I50" s="46">
        <f t="shared" si="6"/>
        <v>42484</v>
      </c>
      <c r="J50" s="47"/>
      <c r="K50" s="46">
        <f t="shared" si="7"/>
        <v>234156.00000000003</v>
      </c>
      <c r="L50" s="48"/>
      <c r="M50" s="49">
        <f t="shared" si="8"/>
        <v>276640</v>
      </c>
      <c r="N50" s="50"/>
      <c r="O50" s="51"/>
    </row>
    <row r="51" spans="3:15" ht="12.75">
      <c r="C51" s="43">
        <v>186</v>
      </c>
      <c r="D51" s="20" t="s">
        <v>3</v>
      </c>
      <c r="E51" s="76" t="s">
        <v>2</v>
      </c>
      <c r="F51" s="77" t="s">
        <v>2</v>
      </c>
      <c r="G51" s="44">
        <v>13.68</v>
      </c>
      <c r="H51" s="45">
        <v>4300</v>
      </c>
      <c r="I51" s="46">
        <f t="shared" si="6"/>
        <v>58824</v>
      </c>
      <c r="J51" s="47"/>
      <c r="K51" s="46">
        <f t="shared" si="7"/>
        <v>324216</v>
      </c>
      <c r="L51" s="48"/>
      <c r="M51" s="49">
        <f t="shared" si="8"/>
        <v>383040</v>
      </c>
      <c r="N51" s="50"/>
      <c r="O51" s="51"/>
    </row>
  </sheetData>
  <sheetProtection sheet="1" formatRows="0" insertColumns="0" insertRows="0" insertHyperlinks="0" deleteColumns="0" deleteRows="0" selectLockedCells="1" sort="0" autoFilter="0" pivotTables="0" selectUnlockedCells="1"/>
  <mergeCells count="12">
    <mergeCell ref="N5:N6"/>
    <mergeCell ref="O5:O6"/>
    <mergeCell ref="E5:F5"/>
    <mergeCell ref="G5:G6"/>
    <mergeCell ref="H5:H6"/>
    <mergeCell ref="I5:J5"/>
    <mergeCell ref="A3:P3"/>
    <mergeCell ref="C4:P4"/>
    <mergeCell ref="C5:C6"/>
    <mergeCell ref="D5:D6"/>
    <mergeCell ref="K5:L5"/>
    <mergeCell ref="M5:M6"/>
  </mergeCells>
  <printOptions horizontalCentered="1"/>
  <pageMargins left="0.5902777777777778" right="0.5902777777777778" top="0.5902777777777778" bottom="0.5909722222222222" header="0.5118055555555555" footer="0.31527777777777777"/>
  <pageSetup horizontalDpi="300" verticalDpi="300" orientation="landscape" paperSize="9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Антон</cp:lastModifiedBy>
  <cp:lastPrinted>2012-12-21T09:35:24Z</cp:lastPrinted>
  <dcterms:created xsi:type="dcterms:W3CDTF">2012-12-21T06:32:03Z</dcterms:created>
  <dcterms:modified xsi:type="dcterms:W3CDTF">2022-12-28T17:18:44Z</dcterms:modified>
  <cp:category/>
  <cp:version/>
  <cp:contentType/>
  <cp:contentStatus/>
</cp:coreProperties>
</file>